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eniz\Desktop\"/>
    </mc:Choice>
  </mc:AlternateContent>
  <bookViews>
    <workbookView xWindow="0" yWindow="0" windowWidth="23040" windowHeight="892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5" i="1"/>
  <c r="R16" i="1"/>
  <c r="Q16" i="1" s="1"/>
  <c r="Q1" i="1"/>
  <c r="Q8" i="1"/>
  <c r="R7" i="1"/>
  <c r="Q7" i="1" s="1"/>
  <c r="R15" i="1"/>
  <c r="Q15" i="1" s="1"/>
  <c r="R14" i="1"/>
  <c r="Q14" i="1" s="1"/>
  <c r="R13" i="1"/>
  <c r="Q13" i="1" s="1"/>
  <c r="R12" i="1"/>
  <c r="Q12" i="1" s="1"/>
  <c r="R11" i="1"/>
  <c r="Q11" i="1" s="1"/>
  <c r="R10" i="1"/>
  <c r="Q10" i="1" s="1"/>
  <c r="R9" i="1"/>
  <c r="Q9" i="1" s="1"/>
  <c r="R8" i="1"/>
  <c r="K17" i="1"/>
  <c r="K25" i="1"/>
  <c r="K23" i="1"/>
  <c r="K6" i="1"/>
  <c r="K27" i="1"/>
  <c r="K16" i="1"/>
  <c r="K22" i="1"/>
  <c r="K24" i="1"/>
  <c r="K15" i="1"/>
  <c r="K28" i="1"/>
  <c r="K10" i="1"/>
  <c r="K8" i="1"/>
  <c r="K18" i="1"/>
  <c r="K26" i="1"/>
  <c r="K14" i="1"/>
  <c r="K11" i="1"/>
  <c r="K7" i="1"/>
  <c r="K4" i="1"/>
  <c r="K3" i="1"/>
  <c r="K12" i="1"/>
  <c r="K13" i="1"/>
  <c r="K21" i="1"/>
  <c r="K9" i="1"/>
  <c r="R6" i="1" l="1"/>
  <c r="R5" i="1"/>
  <c r="R4" i="1"/>
  <c r="Q4" i="1" s="1"/>
  <c r="R3" i="1"/>
  <c r="P17" i="1"/>
  <c r="Q3" i="1" l="1"/>
  <c r="Q17" i="1" s="1"/>
</calcChain>
</file>

<file path=xl/sharedStrings.xml><?xml version="1.0" encoding="utf-8"?>
<sst xmlns="http://schemas.openxmlformats.org/spreadsheetml/2006/main" count="80" uniqueCount="62">
  <si>
    <t>S.N</t>
  </si>
  <si>
    <t>Gürkan</t>
  </si>
  <si>
    <t>Burak</t>
  </si>
  <si>
    <t>Yağmur</t>
  </si>
  <si>
    <t>I.Sınav</t>
  </si>
  <si>
    <t>II. Sınav</t>
  </si>
  <si>
    <t>I. Performans</t>
  </si>
  <si>
    <t>II. Performans</t>
  </si>
  <si>
    <t>Ortalama</t>
  </si>
  <si>
    <t>Sonuç</t>
  </si>
  <si>
    <t>Cinsiyet</t>
  </si>
  <si>
    <t>K</t>
  </si>
  <si>
    <t>E</t>
  </si>
  <si>
    <t>Aşağıdaki soruların cevaplarını karşısındaki yeşil alana ayrı ayrı yazınız.</t>
  </si>
  <si>
    <t>Tarih</t>
  </si>
  <si>
    <t>Saat</t>
  </si>
  <si>
    <t>Ad Soyad</t>
  </si>
  <si>
    <t>Numara</t>
  </si>
  <si>
    <t>Ofis Uygulamaları Sınavı</t>
  </si>
  <si>
    <t>Sınav tarihini formülle yazdırınız.</t>
  </si>
  <si>
    <t>Örnek:</t>
  </si>
  <si>
    <t>Sistem saatini formülle yazdırınız.</t>
  </si>
  <si>
    <t>Her öğrencinin ortalamasını ayrı ayrı hesaplatınız.</t>
  </si>
  <si>
    <t>Sınıftaki kız öğrencilerin sayısını bulunuz.</t>
  </si>
  <si>
    <t>Devamsızlık</t>
  </si>
  <si>
    <t>Erkek öğrencilerin devamsızlık toplamını bulunuz.</t>
  </si>
  <si>
    <t>Kız öğrencilerin I. Sınav ortalamasını bulunuz.</t>
  </si>
  <si>
    <t>I. Sınavdan alınan en düşük puanı bulunuz.</t>
  </si>
  <si>
    <t>Sınıftaki öğrencilerin toplam devamsızlık sayısını bulunuz.</t>
  </si>
  <si>
    <t>Genel Ortalama</t>
  </si>
  <si>
    <t>Öğrenci ortalamalarının genel ortalamasını bulunuz.</t>
  </si>
  <si>
    <t>Genel Ortalama Net</t>
  </si>
  <si>
    <t>Genel ortalamada çıkan ondalıklı sayının kaldırılmış halini yazınız.</t>
  </si>
  <si>
    <r>
      <t xml:space="preserve">Ortalamaya göre 50 ve üzeri ise </t>
    </r>
    <r>
      <rPr>
        <b/>
        <sz val="11"/>
        <color rgb="FFFF0000"/>
        <rFont val="Segoe UI"/>
        <family val="2"/>
        <charset val="162"/>
      </rPr>
      <t>Başarılı</t>
    </r>
    <r>
      <rPr>
        <sz val="11"/>
        <color theme="1"/>
        <rFont val="Segoe UI"/>
        <family val="2"/>
        <charset val="162"/>
      </rPr>
      <t xml:space="preserve"> değilse </t>
    </r>
    <r>
      <rPr>
        <b/>
        <sz val="11"/>
        <color rgb="FFFF0000"/>
        <rFont val="Segoe UI"/>
        <family val="2"/>
        <charset val="162"/>
      </rPr>
      <t>Başarısız</t>
    </r>
    <r>
      <rPr>
        <sz val="11"/>
        <color theme="1"/>
        <rFont val="Segoe UI"/>
        <family val="2"/>
        <charset val="162"/>
      </rPr>
      <t xml:space="preserve"> yazdırınız.</t>
    </r>
  </si>
  <si>
    <t>Ayşe</t>
  </si>
  <si>
    <t>Ahmet</t>
  </si>
  <si>
    <t>Mert</t>
  </si>
  <si>
    <t>Mustafa</t>
  </si>
  <si>
    <t>Ali Deniz</t>
  </si>
  <si>
    <t>Sena</t>
  </si>
  <si>
    <t>Sude</t>
  </si>
  <si>
    <t>Ad</t>
  </si>
  <si>
    <t>Yuvarlama</t>
  </si>
  <si>
    <t>Devamsızlık Sayısı/Topla</t>
  </si>
  <si>
    <t>Erkek Devamsızlık/Etopla</t>
  </si>
  <si>
    <t>Kız Öğrenci Sayısı/Eğersay</t>
  </si>
  <si>
    <t>En Yüksek Puan/Mak</t>
  </si>
  <si>
    <t>En Düşük Puan/Min</t>
  </si>
  <si>
    <t>En Yüksek 2. Puan/Büyük</t>
  </si>
  <si>
    <t>En Düşük 3. Puan/Küçük</t>
  </si>
  <si>
    <t>Kız Öğrencilerin Sınav Ortalaması/Eğerortalama</t>
  </si>
  <si>
    <t>I. Sınavdan alınan en yüksek puanı bulunuz.</t>
  </si>
  <si>
    <t>II. Sınavdan alınan en yüksek ikinci puanı bulunuz.</t>
  </si>
  <si>
    <t>II. Sınavdan alınan en düşük 3. puanı bulunuz.</t>
  </si>
  <si>
    <t>Soru Puanı</t>
  </si>
  <si>
    <t>Aldığı Puan</t>
  </si>
  <si>
    <t>Soru</t>
  </si>
  <si>
    <t>Cevap</t>
  </si>
  <si>
    <t>Toplam</t>
  </si>
  <si>
    <t>Ortalama 3</t>
  </si>
  <si>
    <t>Sonuç/Eğer 7</t>
  </si>
  <si>
    <t>Şimdi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</si>
</sst>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Trebuchet MS"/>
      <family val="2"/>
      <charset val="162"/>
    </font>
    <font>
      <sz val="12"/>
      <color theme="0"/>
      <name val="Segoe UI"/>
      <family val="2"/>
      <charset val="162"/>
    </font>
    <font>
      <sz val="11"/>
      <color theme="1"/>
      <name val="Segoe UI"/>
      <family val="2"/>
      <charset val="162"/>
    </font>
    <font>
      <sz val="18"/>
      <color theme="0"/>
      <name val="Segoe UI"/>
      <family val="2"/>
      <charset val="162"/>
    </font>
    <font>
      <sz val="11"/>
      <color theme="1"/>
      <name val="Trebuchet MS"/>
      <family val="2"/>
      <charset val="162"/>
    </font>
    <font>
      <b/>
      <sz val="10"/>
      <color rgb="FFFF0000"/>
      <name val="Trebuchet MS"/>
      <family val="2"/>
      <charset val="162"/>
    </font>
    <font>
      <b/>
      <sz val="11"/>
      <color rgb="FFFF0000"/>
      <name val="Trebuchet MS"/>
      <family val="2"/>
      <charset val="162"/>
    </font>
    <font>
      <b/>
      <sz val="11"/>
      <color rgb="FFFF0000"/>
      <name val="Segoe UI"/>
      <family val="2"/>
      <charset val="162"/>
    </font>
    <font>
      <sz val="11"/>
      <name val="Calibri"/>
      <family val="2"/>
      <charset val="162"/>
      <scheme val="minor"/>
    </font>
    <font>
      <sz val="11"/>
      <color theme="0"/>
      <name val="Segoe UI"/>
      <family val="2"/>
      <charset val="162"/>
    </font>
    <font>
      <sz val="11"/>
      <name val="Segoe UI"/>
      <family val="2"/>
      <charset val="162"/>
    </font>
    <font>
      <b/>
      <sz val="8"/>
      <color rgb="FFFF0000"/>
      <name val="Trebuchet MS"/>
      <family val="2"/>
      <charset val="162"/>
    </font>
    <font>
      <sz val="8"/>
      <color rgb="FF000000"/>
      <name val="Segoe U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80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74DE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104"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 textRotation="90"/>
    </xf>
    <xf numFmtId="2" fontId="4" fillId="0" borderId="5" xfId="0" applyNumberFormat="1" applyFont="1" applyBorder="1" applyAlignment="1">
      <alignment horizontal="center" textRotation="90"/>
    </xf>
    <xf numFmtId="0" fontId="4" fillId="0" borderId="5" xfId="0" applyNumberFormat="1" applyFont="1" applyBorder="1" applyAlignment="1">
      <alignment horizontal="center" textRotation="90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6" fillId="6" borderId="13" xfId="0" applyFont="1" applyFill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9" fillId="0" borderId="6" xfId="0" applyNumberFormat="1" applyFont="1" applyBorder="1" applyAlignment="1">
      <alignment horizontal="center" textRotation="90"/>
    </xf>
    <xf numFmtId="0" fontId="9" fillId="0" borderId="5" xfId="0" applyNumberFormat="1" applyFont="1" applyBorder="1" applyAlignment="1">
      <alignment horizontal="center" textRotation="90"/>
    </xf>
    <xf numFmtId="0" fontId="10" fillId="8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12" borderId="4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12" borderId="24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7" borderId="39" xfId="3" applyFont="1" applyFill="1" applyBorder="1" applyAlignment="1" applyProtection="1">
      <alignment horizontal="center" vertical="center"/>
      <protection locked="0"/>
    </xf>
    <xf numFmtId="0" fontId="1" fillId="7" borderId="39" xfId="3" applyFont="1" applyFill="1" applyBorder="1" applyAlignment="1" applyProtection="1">
      <alignment horizontal="center" vertical="center"/>
      <protection locked="0"/>
    </xf>
    <xf numFmtId="0" fontId="6" fillId="6" borderId="38" xfId="0" applyFont="1" applyFill="1" applyBorder="1" applyAlignment="1" applyProtection="1">
      <alignment horizontal="left" vertical="center"/>
      <protection locked="0"/>
    </xf>
    <xf numFmtId="0" fontId="1" fillId="7" borderId="43" xfId="3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22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2" fillId="11" borderId="4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3" fillId="0" borderId="0" xfId="0" applyFont="1"/>
    <xf numFmtId="14" fontId="13" fillId="0" borderId="0" xfId="0" applyNumberFormat="1" applyFont="1" applyAlignment="1">
      <alignment horizontal="left" vertical="center"/>
    </xf>
    <xf numFmtId="2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/>
    <xf numFmtId="14" fontId="14" fillId="0" borderId="0" xfId="0" applyNumberFormat="1" applyFont="1" applyAlignment="1">
      <alignment horizontal="left" vertical="center"/>
    </xf>
    <xf numFmtId="2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2" fontId="4" fillId="10" borderId="2" xfId="0" applyNumberFormat="1" applyFont="1" applyFill="1" applyBorder="1" applyAlignment="1" applyProtection="1">
      <alignment horizontal="center" vertical="center"/>
      <protection locked="0"/>
    </xf>
    <xf numFmtId="2" fontId="4" fillId="10" borderId="8" xfId="0" applyNumberFormat="1" applyFont="1" applyFill="1" applyBorder="1" applyAlignment="1" applyProtection="1">
      <alignment horizontal="center" vertical="center"/>
      <protection locked="0"/>
    </xf>
    <xf numFmtId="2" fontId="4" fillId="10" borderId="3" xfId="0" applyNumberFormat="1" applyFont="1" applyFill="1" applyBorder="1" applyAlignment="1" applyProtection="1">
      <alignment horizontal="center" vertical="center"/>
      <protection locked="0"/>
    </xf>
    <xf numFmtId="2" fontId="4" fillId="10" borderId="10" xfId="0" applyNumberFormat="1" applyFont="1" applyFill="1" applyBorder="1" applyAlignment="1" applyProtection="1">
      <alignment horizontal="center" vertical="center"/>
      <protection locked="0"/>
    </xf>
    <xf numFmtId="2" fontId="4" fillId="10" borderId="22" xfId="0" applyNumberFormat="1" applyFont="1" applyFill="1" applyBorder="1" applyAlignment="1" applyProtection="1">
      <alignment horizontal="center" vertical="center"/>
      <protection locked="0"/>
    </xf>
    <xf numFmtId="2" fontId="4" fillId="1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12" borderId="29" xfId="0" applyFont="1" applyFill="1" applyBorder="1" applyAlignment="1">
      <alignment horizontal="left" vertical="center"/>
    </xf>
    <xf numFmtId="0" fontId="6" fillId="12" borderId="30" xfId="0" applyFont="1" applyFill="1" applyBorder="1" applyAlignment="1">
      <alignment horizontal="left" vertical="center"/>
    </xf>
    <xf numFmtId="0" fontId="6" fillId="12" borderId="31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8" borderId="38" xfId="0" applyFont="1" applyFill="1" applyBorder="1" applyAlignment="1" applyProtection="1">
      <alignment horizontal="left" vertical="center"/>
      <protection locked="0"/>
    </xf>
    <xf numFmtId="0" fontId="6" fillId="8" borderId="13" xfId="0" applyFont="1" applyFill="1" applyBorder="1" applyAlignment="1" applyProtection="1">
      <alignment horizontal="left" vertical="center"/>
      <protection locked="0"/>
    </xf>
    <xf numFmtId="0" fontId="15" fillId="0" borderId="2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2" fontId="4" fillId="10" borderId="18" xfId="0" applyNumberFormat="1" applyFont="1" applyFill="1" applyBorder="1" applyAlignment="1" applyProtection="1">
      <alignment horizontal="center" vertical="center"/>
      <protection locked="0"/>
    </xf>
    <xf numFmtId="2" fontId="4" fillId="10" borderId="20" xfId="0" applyNumberFormat="1" applyFont="1" applyFill="1" applyBorder="1" applyAlignment="1" applyProtection="1">
      <alignment horizontal="center" vertical="center"/>
      <protection locked="0"/>
    </xf>
    <xf numFmtId="2" fontId="4" fillId="10" borderId="4" xfId="0" applyNumberFormat="1" applyFont="1" applyFill="1" applyBorder="1" applyAlignment="1" applyProtection="1">
      <alignment horizontal="center" vertical="center"/>
      <protection locked="0"/>
    </xf>
    <xf numFmtId="2" fontId="4" fillId="10" borderId="6" xfId="0" applyNumberFormat="1" applyFont="1" applyFill="1" applyBorder="1" applyAlignment="1" applyProtection="1">
      <alignment horizontal="center" vertical="center"/>
      <protection locked="0"/>
    </xf>
    <xf numFmtId="0" fontId="6" fillId="8" borderId="41" xfId="0" applyFont="1" applyFill="1" applyBorder="1" applyAlignment="1" applyProtection="1">
      <alignment horizontal="left" vertical="center"/>
      <protection locked="0"/>
    </xf>
    <xf numFmtId="0" fontId="6" fillId="8" borderId="42" xfId="0" applyFont="1" applyFill="1" applyBorder="1" applyAlignment="1" applyProtection="1">
      <alignment horizontal="left" vertical="center"/>
      <protection locked="0"/>
    </xf>
    <xf numFmtId="0" fontId="6" fillId="8" borderId="40" xfId="0" applyFont="1" applyFill="1" applyBorder="1" applyAlignment="1" applyProtection="1">
      <alignment horizontal="left" vertical="center"/>
      <protection locked="0"/>
    </xf>
    <xf numFmtId="0" fontId="6" fillId="8" borderId="14" xfId="0" applyFont="1" applyFill="1" applyBorder="1" applyAlignment="1" applyProtection="1">
      <alignment horizontal="left" vertical="center"/>
      <protection locked="0"/>
    </xf>
    <xf numFmtId="0" fontId="6" fillId="6" borderId="38" xfId="0" applyFont="1" applyFill="1" applyBorder="1" applyAlignment="1" applyProtection="1">
      <alignment horizontal="left" vertical="center"/>
      <protection locked="0"/>
    </xf>
    <xf numFmtId="0" fontId="6" fillId="6" borderId="13" xfId="0" applyFont="1" applyFill="1" applyBorder="1" applyAlignment="1" applyProtection="1">
      <alignment horizontal="left" vertical="center"/>
      <protection locked="0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12" borderId="26" xfId="0" applyFont="1" applyFill="1" applyBorder="1" applyAlignment="1">
      <alignment horizontal="left" vertical="center"/>
    </xf>
    <xf numFmtId="0" fontId="6" fillId="12" borderId="27" xfId="0" applyFont="1" applyFill="1" applyBorder="1" applyAlignment="1">
      <alignment horizontal="left" vertical="center"/>
    </xf>
    <xf numFmtId="0" fontId="6" fillId="12" borderId="28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7" fillId="9" borderId="15" xfId="1" applyFont="1" applyFill="1" applyBorder="1" applyAlignment="1" applyProtection="1">
      <alignment horizontal="center" vertical="center"/>
      <protection locked="0"/>
    </xf>
    <xf numFmtId="0" fontId="7" fillId="9" borderId="16" xfId="1" applyFont="1" applyFill="1" applyBorder="1" applyAlignment="1" applyProtection="1">
      <alignment horizontal="center" vertical="center"/>
      <protection locked="0"/>
    </xf>
    <xf numFmtId="0" fontId="7" fillId="9" borderId="17" xfId="1" applyFont="1" applyFill="1" applyBorder="1" applyAlignment="1" applyProtection="1">
      <alignment horizontal="center" vertical="center"/>
      <protection locked="0"/>
    </xf>
    <xf numFmtId="14" fontId="6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35" xfId="2" applyFont="1" applyFill="1" applyBorder="1" applyAlignment="1" applyProtection="1">
      <alignment horizontal="left" vertical="center"/>
      <protection locked="0"/>
    </xf>
    <xf numFmtId="0" fontId="5" fillId="5" borderId="36" xfId="2" applyFont="1" applyFill="1" applyBorder="1" applyAlignment="1" applyProtection="1">
      <alignment horizontal="left" vertical="center"/>
      <protection locked="0"/>
    </xf>
    <xf numFmtId="0" fontId="5" fillId="5" borderId="37" xfId="2" applyFont="1" applyFill="1" applyBorder="1" applyAlignment="1" applyProtection="1">
      <alignment horizontal="left" vertical="center"/>
      <protection locked="0"/>
    </xf>
  </cellXfs>
  <cellStyles count="4">
    <cellStyle name="%40 - Vurgu3" xfId="3" builtinId="39"/>
    <cellStyle name="Normal" xfId="0" builtinId="0"/>
    <cellStyle name="Vurgu1" xfId="1" builtinId="29"/>
    <cellStyle name="Vurgu2" xfId="2" builtinId="33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N4" lockText="1" noThreeD="1"/>
</file>

<file path=xl/ctrlProps/ctrlProp2.xml><?xml version="1.0" encoding="utf-8"?>
<formControlPr xmlns="http://schemas.microsoft.com/office/spreadsheetml/2009/9/main" objectType="CheckBox" fmlaLink="N5" lockText="1" noThreeD="1"/>
</file>

<file path=xl/ctrlProps/ctrlProp3.xml><?xml version="1.0" encoding="utf-8"?>
<formControlPr xmlns="http://schemas.microsoft.com/office/spreadsheetml/2009/9/main" objectType="CheckBox" fmlaLink="$N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731520</xdr:colOff>
          <xdr:row>3</xdr:row>
          <xdr:rowOff>45720</xdr:rowOff>
        </xdr:from>
        <xdr:to>
          <xdr:col>14</xdr:col>
          <xdr:colOff>30480</xdr:colOff>
          <xdr:row>3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Saat Biçimi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731520</xdr:colOff>
          <xdr:row>4</xdr:row>
          <xdr:rowOff>22860</xdr:rowOff>
        </xdr:from>
        <xdr:to>
          <xdr:col>14</xdr:col>
          <xdr:colOff>30480</xdr:colOff>
          <xdr:row>4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Sürükleme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723900</xdr:colOff>
          <xdr:row>5</xdr:row>
          <xdr:rowOff>342900</xdr:rowOff>
        </xdr:from>
        <xdr:to>
          <xdr:col>14</xdr:col>
          <xdr:colOff>22860</xdr:colOff>
          <xdr:row>5</xdr:row>
          <xdr:rowOff>556260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Sürükleme 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K6" sqref="K6"/>
    </sheetView>
  </sheetViews>
  <sheetFormatPr defaultRowHeight="24" customHeight="1" x14ac:dyDescent="0.3"/>
  <cols>
    <col min="1" max="1" width="21.109375" customWidth="1"/>
    <col min="2" max="2" width="8.44140625" bestFit="1" customWidth="1"/>
    <col min="3" max="10" width="7.77734375" customWidth="1"/>
    <col min="11" max="11" width="10.77734375" style="51" bestFit="1" customWidth="1"/>
    <col min="12" max="13" width="10.77734375" style="47" customWidth="1"/>
    <col min="14" max="14" width="11.33203125" customWidth="1"/>
    <col min="15" max="15" width="16" customWidth="1"/>
    <col min="16" max="16" width="10.109375" style="14" bestFit="1" customWidth="1"/>
    <col min="17" max="17" width="10.109375" bestFit="1" customWidth="1"/>
    <col min="18" max="18" width="15.21875" bestFit="1" customWidth="1"/>
  </cols>
  <sheetData>
    <row r="1" spans="1:18" ht="24" customHeight="1" thickBot="1" x14ac:dyDescent="0.35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9"/>
      <c r="K1" s="55"/>
      <c r="Q1" s="45">
        <f>B3</f>
        <v>0</v>
      </c>
    </row>
    <row r="2" spans="1:18" ht="24" customHeight="1" x14ac:dyDescent="0.3">
      <c r="O2" s="30" t="s">
        <v>56</v>
      </c>
      <c r="P2" s="31" t="s">
        <v>54</v>
      </c>
      <c r="Q2" s="46" t="s">
        <v>55</v>
      </c>
      <c r="R2" s="32" t="s">
        <v>57</v>
      </c>
    </row>
    <row r="3" spans="1:18" ht="24" customHeight="1" x14ac:dyDescent="0.3">
      <c r="A3" s="13" t="s">
        <v>16</v>
      </c>
      <c r="B3" s="100"/>
      <c r="C3" s="100"/>
      <c r="H3" s="17" t="s">
        <v>14</v>
      </c>
      <c r="I3" s="100"/>
      <c r="J3" s="100"/>
      <c r="K3" s="51" t="str">
        <f ca="1">_xlfn.IFNA(_xlfn.FORMULATEXT(I3),"")</f>
        <v/>
      </c>
      <c r="O3" s="33" t="s">
        <v>14</v>
      </c>
      <c r="P3" s="35">
        <v>6</v>
      </c>
      <c r="Q3" s="42">
        <f ca="1">IF(R3=I3,P3,0)</f>
        <v>0</v>
      </c>
      <c r="R3" s="36">
        <f ca="1">TODAY()</f>
        <v>45370</v>
      </c>
    </row>
    <row r="4" spans="1:18" ht="24" customHeight="1" x14ac:dyDescent="0.3">
      <c r="A4" s="13" t="s">
        <v>17</v>
      </c>
      <c r="B4" s="100"/>
      <c r="C4" s="100"/>
      <c r="H4" s="17" t="s">
        <v>15</v>
      </c>
      <c r="I4" s="100"/>
      <c r="J4" s="100"/>
      <c r="K4" s="51" t="str">
        <f t="shared" ref="K4:K28" ca="1" si="0">_xlfn.IFNA(_xlfn.FORMULATEXT(I4),"")</f>
        <v/>
      </c>
      <c r="N4" s="47" t="b">
        <v>0</v>
      </c>
      <c r="O4" s="44" t="s">
        <v>61</v>
      </c>
      <c r="P4" s="35">
        <v>8</v>
      </c>
      <c r="Q4" s="42">
        <f ca="1">IF(R4=I4,4,0)+IF(N4=TRUE,4,0)</f>
        <v>0</v>
      </c>
      <c r="R4" s="37">
        <f ca="1">NOW()</f>
        <v>45370.048716550926</v>
      </c>
    </row>
    <row r="5" spans="1:18" ht="24" customHeight="1" thickBot="1" x14ac:dyDescent="0.35">
      <c r="N5" s="47" t="b">
        <v>0</v>
      </c>
      <c r="O5" s="44" t="s">
        <v>59</v>
      </c>
      <c r="P5" s="35">
        <v>6</v>
      </c>
      <c r="Q5" s="42">
        <f>IF(R5=I7,3,0)+IF(N5=TRUE,3,0)</f>
        <v>0</v>
      </c>
      <c r="R5" s="38">
        <f>AVERAGE(D7:H7)</f>
        <v>44.6</v>
      </c>
    </row>
    <row r="6" spans="1:18" ht="71.400000000000006" customHeight="1" x14ac:dyDescent="0.35">
      <c r="A6" s="3" t="s">
        <v>0</v>
      </c>
      <c r="B6" s="4" t="s">
        <v>41</v>
      </c>
      <c r="C6" s="5" t="s">
        <v>10</v>
      </c>
      <c r="D6" s="5" t="s">
        <v>24</v>
      </c>
      <c r="E6" s="5" t="s">
        <v>4</v>
      </c>
      <c r="F6" s="6" t="s">
        <v>5</v>
      </c>
      <c r="G6" s="6" t="s">
        <v>6</v>
      </c>
      <c r="H6" s="7" t="s">
        <v>7</v>
      </c>
      <c r="I6" s="16" t="s">
        <v>8</v>
      </c>
      <c r="J6" s="15" t="s">
        <v>9</v>
      </c>
      <c r="K6" s="51" t="str">
        <f t="shared" ca="1" si="0"/>
        <v/>
      </c>
      <c r="N6" s="47" t="b">
        <v>0</v>
      </c>
      <c r="O6" s="44" t="s">
        <v>60</v>
      </c>
      <c r="P6" s="35">
        <v>10</v>
      </c>
      <c r="Q6" s="42">
        <f>IF(R6=J7,3,0)+IF(N6=TRUE,3,0)</f>
        <v>0</v>
      </c>
      <c r="R6" s="38" t="str">
        <f>IF(I7&lt;50,"Başarısız","Başarılı")</f>
        <v>Başarısız</v>
      </c>
    </row>
    <row r="7" spans="1:18" ht="15" x14ac:dyDescent="0.35">
      <c r="A7" s="8">
        <v>1</v>
      </c>
      <c r="B7" s="1" t="s">
        <v>34</v>
      </c>
      <c r="C7" s="62" t="s">
        <v>11</v>
      </c>
      <c r="D7" s="62">
        <v>2</v>
      </c>
      <c r="E7" s="63">
        <v>36</v>
      </c>
      <c r="F7" s="63">
        <v>45</v>
      </c>
      <c r="G7" s="63">
        <v>60</v>
      </c>
      <c r="H7" s="63">
        <v>80</v>
      </c>
      <c r="I7" s="56"/>
      <c r="J7" s="57"/>
      <c r="K7" s="51" t="str">
        <f t="shared" ca="1" si="0"/>
        <v/>
      </c>
      <c r="O7" s="33" t="s">
        <v>29</v>
      </c>
      <c r="P7" s="35">
        <v>6</v>
      </c>
      <c r="Q7" s="42">
        <f>IFERROR(IF(R7=I17,P7,0),0)</f>
        <v>0</v>
      </c>
      <c r="R7" s="39" t="e">
        <f>AVERAGE(I7:I16)</f>
        <v>#DIV/0!</v>
      </c>
    </row>
    <row r="8" spans="1:18" ht="15" x14ac:dyDescent="0.35">
      <c r="A8" s="9">
        <v>2</v>
      </c>
      <c r="B8" s="2" t="s">
        <v>35</v>
      </c>
      <c r="C8" s="64" t="s">
        <v>12</v>
      </c>
      <c r="D8" s="64">
        <v>3</v>
      </c>
      <c r="E8" s="65">
        <v>95</v>
      </c>
      <c r="F8" s="65">
        <v>48</v>
      </c>
      <c r="G8" s="65">
        <v>70</v>
      </c>
      <c r="H8" s="65">
        <v>90</v>
      </c>
      <c r="I8" s="58"/>
      <c r="J8" s="59"/>
      <c r="K8" s="51" t="str">
        <f t="shared" ca="1" si="0"/>
        <v/>
      </c>
      <c r="O8" s="33" t="s">
        <v>42</v>
      </c>
      <c r="P8" s="35">
        <v>6</v>
      </c>
      <c r="Q8" s="42">
        <f>IF(I18="",0,IF(R8=I18,P8,0))</f>
        <v>0</v>
      </c>
      <c r="R8" s="39">
        <f>ROUND(I17,0)</f>
        <v>0</v>
      </c>
    </row>
    <row r="9" spans="1:18" ht="15" x14ac:dyDescent="0.35">
      <c r="A9" s="9">
        <v>3</v>
      </c>
      <c r="B9" s="2" t="s">
        <v>36</v>
      </c>
      <c r="C9" s="64" t="s">
        <v>12</v>
      </c>
      <c r="D9" s="64">
        <v>5</v>
      </c>
      <c r="E9" s="65">
        <v>47</v>
      </c>
      <c r="F9" s="65">
        <v>95</v>
      </c>
      <c r="G9" s="65">
        <v>80</v>
      </c>
      <c r="H9" s="65">
        <v>60</v>
      </c>
      <c r="I9" s="58"/>
      <c r="J9" s="59"/>
      <c r="K9" s="51" t="str">
        <f t="shared" ca="1" si="0"/>
        <v/>
      </c>
      <c r="O9" s="33" t="s">
        <v>43</v>
      </c>
      <c r="P9" s="35">
        <v>6</v>
      </c>
      <c r="Q9" s="42">
        <f t="shared" ref="Q9:Q15" si="1">IF(R9=J21,P9,0)</f>
        <v>0</v>
      </c>
      <c r="R9" s="38">
        <f>SUM(D7:D16)</f>
        <v>52</v>
      </c>
    </row>
    <row r="10" spans="1:18" ht="15" x14ac:dyDescent="0.35">
      <c r="A10" s="9">
        <v>4</v>
      </c>
      <c r="B10" s="2" t="s">
        <v>1</v>
      </c>
      <c r="C10" s="64" t="s">
        <v>12</v>
      </c>
      <c r="D10" s="64">
        <v>2</v>
      </c>
      <c r="E10" s="65">
        <v>25</v>
      </c>
      <c r="F10" s="65">
        <v>62</v>
      </c>
      <c r="G10" s="65">
        <v>80</v>
      </c>
      <c r="H10" s="65">
        <v>50</v>
      </c>
      <c r="I10" s="58"/>
      <c r="J10" s="59"/>
      <c r="K10" s="51" t="str">
        <f t="shared" ca="1" si="0"/>
        <v/>
      </c>
      <c r="O10" s="33" t="s">
        <v>44</v>
      </c>
      <c r="P10" s="35">
        <v>9</v>
      </c>
      <c r="Q10" s="42">
        <f t="shared" si="1"/>
        <v>0</v>
      </c>
      <c r="R10" s="38">
        <f>SUMIF(C7:C16,"E",D7:D16)</f>
        <v>25</v>
      </c>
    </row>
    <row r="11" spans="1:18" ht="15" x14ac:dyDescent="0.35">
      <c r="A11" s="9">
        <v>5</v>
      </c>
      <c r="B11" s="2" t="s">
        <v>37</v>
      </c>
      <c r="C11" s="64" t="s">
        <v>12</v>
      </c>
      <c r="D11" s="64">
        <v>1</v>
      </c>
      <c r="E11" s="65">
        <v>84</v>
      </c>
      <c r="F11" s="65">
        <v>34</v>
      </c>
      <c r="G11" s="65">
        <v>80</v>
      </c>
      <c r="H11" s="65">
        <v>70</v>
      </c>
      <c r="I11" s="58"/>
      <c r="J11" s="59"/>
      <c r="K11" s="51" t="str">
        <f t="shared" ca="1" si="0"/>
        <v/>
      </c>
      <c r="O11" s="33" t="s">
        <v>45</v>
      </c>
      <c r="P11" s="35">
        <v>9</v>
      </c>
      <c r="Q11" s="42">
        <f t="shared" si="1"/>
        <v>0</v>
      </c>
      <c r="R11" s="38">
        <f>COUNTIF(C7:C16,"k")</f>
        <v>4</v>
      </c>
    </row>
    <row r="12" spans="1:18" ht="15" x14ac:dyDescent="0.35">
      <c r="A12" s="9">
        <v>6</v>
      </c>
      <c r="B12" s="2" t="s">
        <v>38</v>
      </c>
      <c r="C12" s="64" t="s">
        <v>12</v>
      </c>
      <c r="D12" s="64">
        <v>7</v>
      </c>
      <c r="E12" s="65">
        <v>83</v>
      </c>
      <c r="F12" s="65">
        <v>56</v>
      </c>
      <c r="G12" s="65">
        <v>90</v>
      </c>
      <c r="H12" s="65">
        <v>80</v>
      </c>
      <c r="I12" s="58"/>
      <c r="J12" s="59"/>
      <c r="K12" s="51" t="str">
        <f t="shared" ca="1" si="0"/>
        <v/>
      </c>
      <c r="O12" s="33" t="s">
        <v>46</v>
      </c>
      <c r="P12" s="35">
        <v>6</v>
      </c>
      <c r="Q12" s="42">
        <f t="shared" si="1"/>
        <v>0</v>
      </c>
      <c r="R12" s="38">
        <f>MAX(E7:E16)</f>
        <v>95</v>
      </c>
    </row>
    <row r="13" spans="1:18" ht="15" x14ac:dyDescent="0.35">
      <c r="A13" s="9">
        <v>7</v>
      </c>
      <c r="B13" s="2" t="s">
        <v>39</v>
      </c>
      <c r="C13" s="64" t="s">
        <v>11</v>
      </c>
      <c r="D13" s="64">
        <v>8</v>
      </c>
      <c r="E13" s="65">
        <v>65</v>
      </c>
      <c r="F13" s="65">
        <v>18</v>
      </c>
      <c r="G13" s="65">
        <v>60</v>
      </c>
      <c r="H13" s="65">
        <v>80</v>
      </c>
      <c r="I13" s="58"/>
      <c r="J13" s="59"/>
      <c r="K13" s="51" t="str">
        <f t="shared" ca="1" si="0"/>
        <v/>
      </c>
      <c r="O13" s="33" t="s">
        <v>47</v>
      </c>
      <c r="P13" s="35">
        <v>6</v>
      </c>
      <c r="Q13" s="42">
        <f t="shared" si="1"/>
        <v>0</v>
      </c>
      <c r="R13" s="38">
        <f>MIN(E7:E16)</f>
        <v>25</v>
      </c>
    </row>
    <row r="14" spans="1:18" ht="15" x14ac:dyDescent="0.35">
      <c r="A14" s="9">
        <v>8</v>
      </c>
      <c r="B14" s="2" t="s">
        <v>40</v>
      </c>
      <c r="C14" s="64" t="s">
        <v>11</v>
      </c>
      <c r="D14" s="64">
        <v>9</v>
      </c>
      <c r="E14" s="65">
        <v>64</v>
      </c>
      <c r="F14" s="65">
        <v>74</v>
      </c>
      <c r="G14" s="65">
        <v>70</v>
      </c>
      <c r="H14" s="65">
        <v>70</v>
      </c>
      <c r="I14" s="58"/>
      <c r="J14" s="59"/>
      <c r="K14" s="51" t="str">
        <f t="shared" ca="1" si="0"/>
        <v/>
      </c>
      <c r="O14" s="33" t="s">
        <v>48</v>
      </c>
      <c r="P14" s="35">
        <v>6</v>
      </c>
      <c r="Q14" s="42">
        <f t="shared" si="1"/>
        <v>0</v>
      </c>
      <c r="R14" s="38">
        <f>LARGE(F7:F16,2)</f>
        <v>74</v>
      </c>
    </row>
    <row r="15" spans="1:18" ht="15" x14ac:dyDescent="0.35">
      <c r="A15" s="9">
        <v>9</v>
      </c>
      <c r="B15" s="2" t="s">
        <v>2</v>
      </c>
      <c r="C15" s="64" t="s">
        <v>12</v>
      </c>
      <c r="D15" s="64">
        <v>7</v>
      </c>
      <c r="E15" s="65">
        <v>63</v>
      </c>
      <c r="F15" s="65">
        <v>32</v>
      </c>
      <c r="G15" s="65">
        <v>80</v>
      </c>
      <c r="H15" s="65">
        <v>80</v>
      </c>
      <c r="I15" s="58"/>
      <c r="J15" s="59"/>
      <c r="K15" s="51" t="str">
        <f t="shared" ca="1" si="0"/>
        <v/>
      </c>
      <c r="O15" s="33" t="s">
        <v>49</v>
      </c>
      <c r="P15" s="35">
        <v>6</v>
      </c>
      <c r="Q15" s="42">
        <f t="shared" si="1"/>
        <v>0</v>
      </c>
      <c r="R15" s="38">
        <f>SMALL(F7:F16,3)</f>
        <v>32</v>
      </c>
    </row>
    <row r="16" spans="1:18" ht="15.6" thickBot="1" x14ac:dyDescent="0.4">
      <c r="A16" s="10">
        <v>10</v>
      </c>
      <c r="B16" s="11" t="s">
        <v>3</v>
      </c>
      <c r="C16" s="66" t="s">
        <v>11</v>
      </c>
      <c r="D16" s="66">
        <v>8</v>
      </c>
      <c r="E16" s="67">
        <v>67</v>
      </c>
      <c r="F16" s="67">
        <v>14</v>
      </c>
      <c r="G16" s="67">
        <v>80</v>
      </c>
      <c r="H16" s="67">
        <v>90</v>
      </c>
      <c r="I16" s="60"/>
      <c r="J16" s="61"/>
      <c r="K16" s="51" t="str">
        <f t="shared" ca="1" si="0"/>
        <v/>
      </c>
      <c r="O16" s="33" t="s">
        <v>50</v>
      </c>
      <c r="P16" s="35">
        <v>10</v>
      </c>
      <c r="Q16" s="42">
        <f>IFERROR(IF(R16=J28,P16,0),0)</f>
        <v>0</v>
      </c>
      <c r="R16" s="38">
        <f>AVERAGEIF(C7:C16,"k",E7:E16)</f>
        <v>58</v>
      </c>
    </row>
    <row r="17" spans="1:18" ht="18.600000000000001" customHeight="1" thickBot="1" x14ac:dyDescent="0.4">
      <c r="A17" s="18"/>
      <c r="B17" s="19"/>
      <c r="C17" s="18"/>
      <c r="D17" s="18"/>
      <c r="E17" s="20"/>
      <c r="F17" s="20"/>
      <c r="G17" s="76" t="s">
        <v>29</v>
      </c>
      <c r="H17" s="76"/>
      <c r="I17" s="80"/>
      <c r="J17" s="81"/>
      <c r="K17" s="51" t="str">
        <f t="shared" ca="1" si="0"/>
        <v/>
      </c>
      <c r="O17" s="34" t="s">
        <v>58</v>
      </c>
      <c r="P17" s="40">
        <f>SUM(P3:P16)</f>
        <v>100</v>
      </c>
      <c r="Q17" s="43">
        <f ca="1">SUM(Q3:Q16)</f>
        <v>0</v>
      </c>
      <c r="R17" s="41"/>
    </row>
    <row r="18" spans="1:18" ht="18.600000000000001" customHeight="1" thickBot="1" x14ac:dyDescent="0.4">
      <c r="A18" s="18"/>
      <c r="B18" s="19"/>
      <c r="C18" s="18"/>
      <c r="D18" s="18"/>
      <c r="E18" s="20"/>
      <c r="F18" s="20"/>
      <c r="G18" s="77" t="s">
        <v>31</v>
      </c>
      <c r="H18" s="77"/>
      <c r="I18" s="78"/>
      <c r="J18" s="79"/>
      <c r="K18" s="51" t="str">
        <f t="shared" ca="1" si="0"/>
        <v/>
      </c>
    </row>
    <row r="19" spans="1:18" ht="24" customHeight="1" thickBot="1" x14ac:dyDescent="0.35"/>
    <row r="20" spans="1:18" ht="24" customHeight="1" x14ac:dyDescent="0.3">
      <c r="A20" s="101" t="s">
        <v>13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8" ht="24" customHeight="1" x14ac:dyDescent="0.3">
      <c r="A21" s="86" t="s">
        <v>28</v>
      </c>
      <c r="B21" s="87"/>
      <c r="C21" s="87"/>
      <c r="D21" s="87"/>
      <c r="E21" s="87"/>
      <c r="F21" s="87"/>
      <c r="G21" s="87"/>
      <c r="H21" s="87"/>
      <c r="I21" s="87"/>
      <c r="J21" s="26"/>
      <c r="K21" s="51" t="str">
        <f t="shared" ca="1" si="0"/>
        <v/>
      </c>
    </row>
    <row r="22" spans="1:18" ht="24" customHeight="1" x14ac:dyDescent="0.3">
      <c r="A22" s="84" t="s">
        <v>25</v>
      </c>
      <c r="B22" s="85"/>
      <c r="C22" s="85"/>
      <c r="D22" s="85"/>
      <c r="E22" s="85"/>
      <c r="F22" s="85"/>
      <c r="G22" s="85"/>
      <c r="H22" s="85"/>
      <c r="I22" s="85"/>
      <c r="J22" s="26"/>
      <c r="K22" s="51" t="str">
        <f t="shared" ca="1" si="0"/>
        <v/>
      </c>
    </row>
    <row r="23" spans="1:18" ht="24" customHeight="1" x14ac:dyDescent="0.3">
      <c r="A23" s="86" t="s">
        <v>23</v>
      </c>
      <c r="B23" s="87"/>
      <c r="C23" s="87"/>
      <c r="D23" s="87"/>
      <c r="E23" s="87"/>
      <c r="F23" s="87"/>
      <c r="G23" s="87"/>
      <c r="H23" s="87"/>
      <c r="I23" s="87"/>
      <c r="J23" s="27"/>
      <c r="K23" s="51" t="str">
        <f t="shared" ca="1" si="0"/>
        <v/>
      </c>
    </row>
    <row r="24" spans="1:18" ht="24" customHeight="1" x14ac:dyDescent="0.3">
      <c r="A24" s="84" t="s">
        <v>51</v>
      </c>
      <c r="B24" s="85"/>
      <c r="C24" s="85"/>
      <c r="D24" s="85"/>
      <c r="E24" s="85"/>
      <c r="F24" s="85"/>
      <c r="G24" s="85"/>
      <c r="H24" s="85"/>
      <c r="I24" s="85"/>
      <c r="J24" s="27"/>
      <c r="K24" s="51" t="str">
        <f t="shared" ca="1" si="0"/>
        <v/>
      </c>
    </row>
    <row r="25" spans="1:18" ht="24" customHeight="1" x14ac:dyDescent="0.3">
      <c r="A25" s="86" t="s">
        <v>27</v>
      </c>
      <c r="B25" s="87"/>
      <c r="C25" s="87"/>
      <c r="D25" s="87"/>
      <c r="E25" s="87"/>
      <c r="F25" s="87"/>
      <c r="G25" s="87"/>
      <c r="H25" s="87"/>
      <c r="I25" s="87"/>
      <c r="J25" s="27"/>
      <c r="K25" s="51" t="str">
        <f t="shared" ca="1" si="0"/>
        <v/>
      </c>
    </row>
    <row r="26" spans="1:18" ht="24" customHeight="1" x14ac:dyDescent="0.3">
      <c r="A26" s="74" t="s">
        <v>52</v>
      </c>
      <c r="B26" s="75"/>
      <c r="C26" s="75"/>
      <c r="D26" s="75"/>
      <c r="E26" s="75"/>
      <c r="F26" s="75"/>
      <c r="G26" s="75"/>
      <c r="H26" s="75"/>
      <c r="I26" s="75"/>
      <c r="J26" s="27"/>
      <c r="K26" s="51" t="str">
        <f t="shared" ca="1" si="0"/>
        <v/>
      </c>
    </row>
    <row r="27" spans="1:18" ht="24" customHeight="1" x14ac:dyDescent="0.3">
      <c r="A27" s="28" t="s">
        <v>53</v>
      </c>
      <c r="B27" s="12"/>
      <c r="C27" s="12"/>
      <c r="D27" s="12"/>
      <c r="E27" s="12"/>
      <c r="F27" s="12"/>
      <c r="G27" s="12"/>
      <c r="H27" s="12"/>
      <c r="I27" s="12"/>
      <c r="J27" s="27"/>
      <c r="K27" s="51" t="str">
        <f t="shared" ca="1" si="0"/>
        <v/>
      </c>
    </row>
    <row r="28" spans="1:18" ht="24" customHeight="1" thickBot="1" x14ac:dyDescent="0.35">
      <c r="A28" s="82" t="s">
        <v>26</v>
      </c>
      <c r="B28" s="83"/>
      <c r="C28" s="83"/>
      <c r="D28" s="83"/>
      <c r="E28" s="83"/>
      <c r="F28" s="83"/>
      <c r="G28" s="83"/>
      <c r="H28" s="83"/>
      <c r="I28" s="83"/>
      <c r="J28" s="29"/>
      <c r="K28" s="51" t="str">
        <f t="shared" ca="1" si="0"/>
        <v/>
      </c>
    </row>
    <row r="29" spans="1:18" ht="24" customHeight="1" thickBot="1" x14ac:dyDescent="0.35"/>
    <row r="30" spans="1:18" ht="24" customHeight="1" x14ac:dyDescent="0.3">
      <c r="A30" s="22" t="s">
        <v>14</v>
      </c>
      <c r="B30" s="91" t="s">
        <v>19</v>
      </c>
      <c r="C30" s="92"/>
      <c r="D30" s="92"/>
      <c r="E30" s="92"/>
      <c r="F30" s="92"/>
      <c r="G30" s="92"/>
      <c r="H30" s="92"/>
      <c r="I30" s="93"/>
      <c r="J30" s="21" t="s">
        <v>20</v>
      </c>
      <c r="K30" s="52">
        <v>45370</v>
      </c>
      <c r="L30" s="48"/>
      <c r="M30" s="48"/>
    </row>
    <row r="31" spans="1:18" ht="24" customHeight="1" x14ac:dyDescent="0.3">
      <c r="A31" s="23" t="s">
        <v>15</v>
      </c>
      <c r="B31" s="94" t="s">
        <v>21</v>
      </c>
      <c r="C31" s="95"/>
      <c r="D31" s="95"/>
      <c r="E31" s="95"/>
      <c r="F31" s="95"/>
      <c r="G31" s="95"/>
      <c r="H31" s="95"/>
      <c r="I31" s="96"/>
      <c r="J31" s="21" t="s">
        <v>20</v>
      </c>
      <c r="K31" s="53">
        <v>0.58333333333333337</v>
      </c>
      <c r="L31" s="49"/>
      <c r="M31" s="49"/>
    </row>
    <row r="32" spans="1:18" ht="24" customHeight="1" x14ac:dyDescent="0.3">
      <c r="A32" s="24" t="s">
        <v>8</v>
      </c>
      <c r="B32" s="68" t="s">
        <v>22</v>
      </c>
      <c r="C32" s="69"/>
      <c r="D32" s="69"/>
      <c r="E32" s="69"/>
      <c r="F32" s="69"/>
      <c r="G32" s="69"/>
      <c r="H32" s="69"/>
      <c r="I32" s="70"/>
      <c r="J32" s="21"/>
      <c r="K32" s="54"/>
      <c r="L32" s="50"/>
      <c r="M32" s="50"/>
    </row>
    <row r="33" spans="1:13" ht="24" customHeight="1" x14ac:dyDescent="0.3">
      <c r="A33" s="23" t="s">
        <v>9</v>
      </c>
      <c r="B33" s="88" t="s">
        <v>33</v>
      </c>
      <c r="C33" s="89"/>
      <c r="D33" s="89"/>
      <c r="E33" s="89"/>
      <c r="F33" s="89"/>
      <c r="G33" s="89"/>
      <c r="H33" s="89"/>
      <c r="I33" s="90"/>
      <c r="J33" s="21"/>
      <c r="K33" s="54"/>
      <c r="L33" s="50"/>
      <c r="M33" s="50"/>
    </row>
    <row r="34" spans="1:13" ht="24" customHeight="1" x14ac:dyDescent="0.3">
      <c r="A34" s="24" t="s">
        <v>29</v>
      </c>
      <c r="B34" s="68" t="s">
        <v>30</v>
      </c>
      <c r="C34" s="69"/>
      <c r="D34" s="69"/>
      <c r="E34" s="69"/>
      <c r="F34" s="69"/>
      <c r="G34" s="69"/>
      <c r="H34" s="69"/>
      <c r="I34" s="70"/>
      <c r="J34" s="21"/>
      <c r="K34" s="54"/>
      <c r="L34" s="50"/>
      <c r="M34" s="50"/>
    </row>
    <row r="35" spans="1:13" ht="24" customHeight="1" thickBot="1" x14ac:dyDescent="0.35">
      <c r="A35" s="25" t="s">
        <v>31</v>
      </c>
      <c r="B35" s="71" t="s">
        <v>32</v>
      </c>
      <c r="C35" s="72"/>
      <c r="D35" s="72"/>
      <c r="E35" s="72"/>
      <c r="F35" s="72"/>
      <c r="G35" s="72"/>
      <c r="H35" s="72"/>
      <c r="I35" s="73"/>
      <c r="J35" s="21" t="s">
        <v>20</v>
      </c>
      <c r="K35" s="21">
        <v>60.25</v>
      </c>
      <c r="L35" s="21">
        <v>60</v>
      </c>
      <c r="M35" s="50"/>
    </row>
  </sheetData>
  <protectedRanges>
    <protectedRange sqref="B3:C4 I3:J4 K1 I7:J18 C7:H16 J21:J28" name="Aralık1"/>
  </protectedRanges>
  <mergeCells count="23">
    <mergeCell ref="A21:I21"/>
    <mergeCell ref="A22:I22"/>
    <mergeCell ref="A1:J1"/>
    <mergeCell ref="I3:J3"/>
    <mergeCell ref="I4:J4"/>
    <mergeCell ref="B3:C3"/>
    <mergeCell ref="B4:C4"/>
    <mergeCell ref="B34:I34"/>
    <mergeCell ref="B35:I35"/>
    <mergeCell ref="A26:I26"/>
    <mergeCell ref="G17:H17"/>
    <mergeCell ref="G18:H18"/>
    <mergeCell ref="I18:J18"/>
    <mergeCell ref="I17:J17"/>
    <mergeCell ref="A28:I28"/>
    <mergeCell ref="A24:I24"/>
    <mergeCell ref="A25:I25"/>
    <mergeCell ref="B33:I33"/>
    <mergeCell ref="B30:I30"/>
    <mergeCell ref="B31:I31"/>
    <mergeCell ref="B32:I32"/>
    <mergeCell ref="A23:I23"/>
    <mergeCell ref="A20:J20"/>
  </mergeCells>
  <conditionalFormatting sqref="K3:M28">
    <cfRule type="expression" dxfId="0" priority="1">
      <formula>$K$1=1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731520</xdr:colOff>
                    <xdr:row>3</xdr:row>
                    <xdr:rowOff>45720</xdr:rowOff>
                  </from>
                  <to>
                    <xdr:col>14</xdr:col>
                    <xdr:colOff>30480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731520</xdr:colOff>
                    <xdr:row>4</xdr:row>
                    <xdr:rowOff>22860</xdr:rowOff>
                  </from>
                  <to>
                    <xdr:col>14</xdr:col>
                    <xdr:colOff>30480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723900</xdr:colOff>
                    <xdr:row>5</xdr:row>
                    <xdr:rowOff>342900</xdr:rowOff>
                  </from>
                  <to>
                    <xdr:col>14</xdr:col>
                    <xdr:colOff>22860</xdr:colOff>
                    <xdr:row>5</xdr:row>
                    <xdr:rowOff>556260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alideniz</dc:creator>
  <cp:lastModifiedBy>alideniz</cp:lastModifiedBy>
  <dcterms:created xsi:type="dcterms:W3CDTF">2024-03-18T18:51:53Z</dcterms:created>
  <dcterms:modified xsi:type="dcterms:W3CDTF">2024-03-18T22:10:13Z</dcterms:modified>
</cp:coreProperties>
</file>