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C:\Users\P C\Desktop\"/>
    </mc:Choice>
  </mc:AlternateContent>
  <bookViews>
    <workbookView xWindow="0" yWindow="1560" windowWidth="24000" windowHeight="13335" tabRatio="967"/>
  </bookViews>
  <sheets>
    <sheet name="Puantaj" sheetId="2" r:id="rId1"/>
  </sheets>
  <definedNames>
    <definedName name="_xlnm.Print_Area" localSheetId="0">Puantaj!$A$1:$AR$30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Q17" i="2"/>
  <c r="R17" i="2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E17" i="2"/>
  <c r="E18" i="2" s="1"/>
  <c r="P18" i="2"/>
  <c r="Q18" i="2"/>
  <c r="R18" i="2"/>
  <c r="AH18" i="2"/>
  <c r="Y22" i="2" l="1"/>
  <c r="C25" i="2"/>
  <c r="C22" i="2"/>
  <c r="C21" i="2"/>
  <c r="B16" i="2" l="1"/>
  <c r="Y25" i="2" l="1"/>
  <c r="Y24" i="2"/>
  <c r="Y23" i="2"/>
  <c r="Y21" i="2"/>
  <c r="C26" i="2"/>
  <c r="C23" i="2"/>
  <c r="C6" i="2"/>
  <c r="D6" i="2" s="1"/>
  <c r="C7" i="2" l="1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</calcChain>
</file>

<file path=xl/sharedStrings.xml><?xml version="1.0" encoding="utf-8"?>
<sst xmlns="http://schemas.openxmlformats.org/spreadsheetml/2006/main" count="87" uniqueCount="78">
  <si>
    <t>2023-2024 Eğitim Öğretim Yılı</t>
  </si>
  <si>
    <t>Sınav Puanı</t>
  </si>
  <si>
    <t>En Yüksek Not</t>
  </si>
  <si>
    <t>En Düşük Not</t>
  </si>
  <si>
    <t>Sınıf Ortalaması</t>
  </si>
  <si>
    <t>Başarısız Öğrenci</t>
  </si>
  <si>
    <t>:</t>
  </si>
  <si>
    <t>Öğrencinin Puanı</t>
  </si>
  <si>
    <t>Başarılı Öğrenci</t>
  </si>
  <si>
    <t>85-100 Arası</t>
  </si>
  <si>
    <t>70-84,99 Arası</t>
  </si>
  <si>
    <t>60-69,99 Arası</t>
  </si>
  <si>
    <t>50-59,99 Arası</t>
  </si>
  <si>
    <t>0-49,99 Arası</t>
  </si>
  <si>
    <t>Notu</t>
  </si>
  <si>
    <t>Doğru Cevapların Yüzdesi %</t>
  </si>
  <si>
    <t>Doğru Cevapların Ortalaması</t>
  </si>
  <si>
    <t>Ayla TATLICI</t>
  </si>
  <si>
    <t>Şafak KÖSE</t>
  </si>
  <si>
    <t>Büro Yönetimi Alanı Web Uygulamaları I. Dönem I. Uygulama Sınavı Değerlendirme ve Analiz Tablosu</t>
  </si>
  <si>
    <t>Ünite ve Konular/Soru</t>
  </si>
  <si>
    <t>Öğrenci-1</t>
  </si>
  <si>
    <t>Öğrenci-2</t>
  </si>
  <si>
    <t>Öğrenci-3</t>
  </si>
  <si>
    <t>Öğrenci-4</t>
  </si>
  <si>
    <t>Öğrenci-5</t>
  </si>
  <si>
    <t>Öğrenci-6</t>
  </si>
  <si>
    <t>Öğrenci-7</t>
  </si>
  <si>
    <t>Öğrenci-8</t>
  </si>
  <si>
    <t>Öğrenci-9</t>
  </si>
  <si>
    <t>Öğrenci-10</t>
  </si>
  <si>
    <t>Öğrenci-11</t>
  </si>
  <si>
    <t>Öğrenci-12</t>
  </si>
  <si>
    <t>Öğrenci-13</t>
  </si>
  <si>
    <t>Öğrenci-14</t>
  </si>
  <si>
    <t>Öğrenci-15</t>
  </si>
  <si>
    <t>Öğrenci-16</t>
  </si>
  <si>
    <t>Öğrenci-17</t>
  </si>
  <si>
    <t>Öğrenci-18</t>
  </si>
  <si>
    <t>Öğrenci-19</t>
  </si>
  <si>
    <t>Öğrenci-20</t>
  </si>
  <si>
    <t>Öğrenci-21</t>
  </si>
  <si>
    <t>Öğrenci-22</t>
  </si>
  <si>
    <t>Öğrenci-23</t>
  </si>
  <si>
    <t>Öğrenci-24</t>
  </si>
  <si>
    <t>Öğrenci-25</t>
  </si>
  <si>
    <t>Öğrenci-26</t>
  </si>
  <si>
    <t>Öğrenci-27</t>
  </si>
  <si>
    <t>Öğrenci-28</t>
  </si>
  <si>
    <t>Öğrenci-29</t>
  </si>
  <si>
    <t>Öğrenci-30</t>
  </si>
  <si>
    <t>Öğrenci-31</t>
  </si>
  <si>
    <t>Öğrenci-32</t>
  </si>
  <si>
    <t>Öğrenci-33</t>
  </si>
  <si>
    <t>Öğrenci-34</t>
  </si>
  <si>
    <t>Öğrenci-35</t>
  </si>
  <si>
    <t>Öğrenci-36</t>
  </si>
  <si>
    <t>Öğrenci-37</t>
  </si>
  <si>
    <t>Öğrenci-38</t>
  </si>
  <si>
    <t>Öğrenci-39</t>
  </si>
  <si>
    <t>Öğrenci-40</t>
  </si>
  <si>
    <t>Soru1</t>
  </si>
  <si>
    <t>Soru2</t>
  </si>
  <si>
    <t>Soru3</t>
  </si>
  <si>
    <t>Sınav tarihi ve başlığı değiştiriniz.</t>
  </si>
  <si>
    <t>Sorularınızı yazınız.</t>
  </si>
  <si>
    <t>Soru puanlarınızını yazınız.</t>
  </si>
  <si>
    <t>Öğrenci Puanı, Notu, İstatistik ve Not Dağılım Analizi otomatik oluşacaktır.</t>
  </si>
  <si>
    <t>www.buroyonetimi.com.tr</t>
  </si>
  <si>
    <t>Öğrenci adı ve aldığı puanları yazınız.</t>
  </si>
  <si>
    <t>Mavi Alanlar Değiştirebilir Alanlardır</t>
  </si>
  <si>
    <t>Soru4</t>
  </si>
  <si>
    <t>Soru5</t>
  </si>
  <si>
    <t>Soru6</t>
  </si>
  <si>
    <t>Soru7</t>
  </si>
  <si>
    <t>Soru8</t>
  </si>
  <si>
    <t>Soru9</t>
  </si>
  <si>
    <t>Soru10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</si>
</sst>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u/>
      <sz val="18"/>
      <color theme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9" xfId="0" applyFont="1" applyFill="1" applyBorder="1" applyAlignment="1" applyProtection="1">
      <alignment horizontal="center" textRotation="90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 applyProtection="1">
      <alignment horizontal="center" wrapText="1"/>
      <protection locked="0"/>
    </xf>
    <xf numFmtId="0" fontId="10" fillId="2" borderId="0" xfId="2" applyFont="1" applyFill="1" applyAlignment="1">
      <alignment horizontal="center" vertical="center"/>
    </xf>
    <xf numFmtId="0" fontId="12" fillId="0" borderId="9" xfId="0" applyFont="1" applyFill="1" applyBorder="1" applyAlignment="1" applyProtection="1">
      <alignment horizontal="center" textRotation="90"/>
      <protection locked="0"/>
    </xf>
    <xf numFmtId="0" fontId="12" fillId="0" borderId="3" xfId="0" applyFont="1" applyFill="1" applyBorder="1" applyAlignment="1" applyProtection="1">
      <alignment horizontal="center" textRotation="90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3" fillId="0" borderId="0" xfId="0" applyFont="1" applyFill="1" applyAlignment="1" applyProtection="1">
      <alignment horizont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textRotation="90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</cellXfs>
  <cellStyles count="3">
    <cellStyle name="Köprü" xfId="2" builtinId="8"/>
    <cellStyle name="Normal" xfId="0" builtinId="0"/>
    <cellStyle name="Normal 2" xfId="1"/>
  </cellStyles>
  <dxfs count="2"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800"/>
              <a:t>Öğrenci</a:t>
            </a:r>
            <a:r>
              <a:rPr lang="tr-TR" sz="800" baseline="0"/>
              <a:t> Başarı Grafiği</a:t>
            </a:r>
            <a:endParaRPr lang="tr-TR" sz="800"/>
          </a:p>
        </c:rich>
      </c:tx>
      <c:layout>
        <c:manualLayout>
          <c:xMode val="edge"/>
          <c:yMode val="edge"/>
          <c:x val="0.653840781748717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FB9-46D1-A535-FE127FE2C501}"/>
              </c:ext>
            </c:extLst>
          </c:dPt>
          <c:dPt>
            <c:idx val="1"/>
            <c:bubble3D val="0"/>
            <c:spPr>
              <a:solidFill>
                <a:sysClr val="window" lastClr="FFF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FB9-46D1-A535-FE127FE2C501}"/>
              </c:ext>
            </c:extLst>
          </c:dPt>
          <c:dLbls>
            <c:dLbl>
              <c:idx val="0"/>
              <c:layout>
                <c:manualLayout>
                  <c:x val="4.6436492199430753E-2"/>
                  <c:y val="-6.030192353448776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088815952422403"/>
                      <c:h val="0.16227074216655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FB9-46D1-A535-FE127FE2C501}"/>
                </c:ext>
              </c:extLst>
            </c:dLbl>
            <c:dLbl>
              <c:idx val="1"/>
              <c:layout>
                <c:manualLayout>
                  <c:x val="-6.2911240660617568E-2"/>
                  <c:y val="-5.570059395692414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514086032006181"/>
                      <c:h val="0.155308167921940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B9-46D1-A535-FE127FE2C50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(Puantaj!$A$25,Puantaj!$A$26)</c:f>
              <c:strCache>
                <c:ptCount val="2"/>
                <c:pt idx="0">
                  <c:v>Başarılı Öğrenci</c:v>
                </c:pt>
                <c:pt idx="1">
                  <c:v>Başarısız Öğrenci</c:v>
                </c:pt>
              </c:strCache>
            </c:strRef>
          </c:cat>
          <c:val>
            <c:numRef>
              <c:f>(Puantaj!$C$25,Puantaj!$C$26)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9-46D1-A535-FE127FE2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(Puantaj!$W$21,Puantaj!$W$22,Puantaj!$W$23,Puantaj!$W$24,Puantaj!$W$25)</c:f>
              <c:strCache>
                <c:ptCount val="5"/>
                <c:pt idx="0">
                  <c:v>85-100 Arası</c:v>
                </c:pt>
                <c:pt idx="1">
                  <c:v>70-84,99 Arası</c:v>
                </c:pt>
                <c:pt idx="2">
                  <c:v>60-69,99 Arası</c:v>
                </c:pt>
                <c:pt idx="3">
                  <c:v>50-59,99 Arası</c:v>
                </c:pt>
                <c:pt idx="4">
                  <c:v>0-49,99 Arası</c:v>
                </c:pt>
              </c:strCache>
            </c:strRef>
          </c:cat>
          <c:val>
            <c:numRef>
              <c:f>(Puantaj!$Y$21,Puantaj!$Y$22,Puantaj!$Y$23,Puantaj!$Y$24,Puantaj!$Y$25)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C-4E81-8226-2B25452A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018704"/>
        <c:axId val="375021656"/>
        <c:axId val="0"/>
      </c:bar3DChart>
      <c:catAx>
        <c:axId val="37501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75021656"/>
        <c:crosses val="autoZero"/>
        <c:auto val="1"/>
        <c:lblAlgn val="ctr"/>
        <c:lblOffset val="100"/>
        <c:noMultiLvlLbl val="0"/>
      </c:catAx>
      <c:valAx>
        <c:axId val="37502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7501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340416</xdr:colOff>
      <xdr:row>18</xdr:row>
      <xdr:rowOff>6212</xdr:rowOff>
    </xdr:from>
    <xdr:to>
      <xdr:col>3</xdr:col>
      <xdr:colOff>248479</xdr:colOff>
      <xdr:row>20</xdr:row>
      <xdr:rowOff>16566</xdr:rowOff>
    </xdr:to>
    <xdr:sp macro="" textlink="">
      <xdr:nvSpPr>
        <xdr:cNvPr id="4" name="Yuvarlatılmış Dikdörtgen 3"/>
        <xdr:cNvSpPr/>
      </xdr:nvSpPr>
      <xdr:spPr>
        <a:xfrm>
          <a:off x="340416" y="6129426"/>
          <a:ext cx="2711134" cy="472997"/>
        </a:xfrm>
        <a:prstGeom prst="roundRect">
          <a:avLst>
            <a:gd name="adj" fmla="val 50000"/>
          </a:avLst>
        </a:prstGeom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Başarı İstatistikleri</a:t>
          </a:r>
        </a:p>
      </xdr:txBody>
    </xdr:sp>
    <xdr:clientData/>
  </xdr:twoCellAnchor>
  <xdr:twoCellAnchor>
    <xdr:from>
      <xdr:col>0</xdr:col>
      <xdr:colOff>314325</xdr:colOff>
      <xdr:row>18</xdr:row>
      <xdr:rowOff>0</xdr:rowOff>
    </xdr:from>
    <xdr:to>
      <xdr:col>3</xdr:col>
      <xdr:colOff>266700</xdr:colOff>
      <xdr:row>26</xdr:row>
      <xdr:rowOff>0</xdr:rowOff>
    </xdr:to>
    <xdr:sp macro="" textlink="">
      <xdr:nvSpPr>
        <xdr:cNvPr id="3" name="Yuvarlatılmış Dikdörtgen 2"/>
        <xdr:cNvSpPr/>
      </xdr:nvSpPr>
      <xdr:spPr>
        <a:xfrm>
          <a:off x="314325" y="6123214"/>
          <a:ext cx="2755446" cy="1850572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4</xdr:col>
      <xdr:colOff>0</xdr:colOff>
      <xdr:row>18</xdr:row>
      <xdr:rowOff>42863</xdr:rowOff>
    </xdr:from>
    <xdr:to>
      <xdr:col>17</xdr:col>
      <xdr:colOff>66675</xdr:colOff>
      <xdr:row>26</xdr:row>
      <xdr:rowOff>38101</xdr:rowOff>
    </xdr:to>
    <xdr:graphicFrame macro="">
      <xdr:nvGraphicFramePr>
        <xdr:cNvPr id="5" name="Grafi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18247</xdr:colOff>
      <xdr:row>18</xdr:row>
      <xdr:rowOff>20220</xdr:rowOff>
    </xdr:from>
    <xdr:to>
      <xdr:col>26</xdr:col>
      <xdr:colOff>38101</xdr:colOff>
      <xdr:row>20</xdr:row>
      <xdr:rowOff>26091</xdr:rowOff>
    </xdr:to>
    <xdr:sp macro="" textlink="">
      <xdr:nvSpPr>
        <xdr:cNvPr id="6" name="Yuvarlatılmış Dikdörtgen 5"/>
        <xdr:cNvSpPr/>
      </xdr:nvSpPr>
      <xdr:spPr>
        <a:xfrm>
          <a:off x="5371297" y="6182895"/>
          <a:ext cx="1696254" cy="463071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solidFill>
            <a:schemeClr val="accent6">
              <a:lumMod val="75000"/>
            </a:schemeClr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Not</a:t>
          </a:r>
          <a:r>
            <a:rPr lang="tr-TR" sz="1400" b="1" baseline="0"/>
            <a:t> Dağılım Analizi</a:t>
          </a:r>
          <a:endParaRPr lang="tr-TR" sz="1400" b="1"/>
        </a:p>
      </xdr:txBody>
    </xdr:sp>
    <xdr:clientData/>
  </xdr:twoCellAnchor>
  <xdr:twoCellAnchor>
    <xdr:from>
      <xdr:col>18</xdr:col>
      <xdr:colOff>9525</xdr:colOff>
      <xdr:row>18</xdr:row>
      <xdr:rowOff>7844</xdr:rowOff>
    </xdr:from>
    <xdr:to>
      <xdr:col>26</xdr:col>
      <xdr:colOff>47625</xdr:colOff>
      <xdr:row>25</xdr:row>
      <xdr:rowOff>222997</xdr:rowOff>
    </xdr:to>
    <xdr:sp macro="" textlink="">
      <xdr:nvSpPr>
        <xdr:cNvPr id="7" name="Yuvarlatılmış Dikdörtgen 6"/>
        <xdr:cNvSpPr/>
      </xdr:nvSpPr>
      <xdr:spPr>
        <a:xfrm>
          <a:off x="5362575" y="6170519"/>
          <a:ext cx="1714500" cy="1815353"/>
        </a:xfrm>
        <a:prstGeom prst="round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26</xdr:col>
      <xdr:colOff>161925</xdr:colOff>
      <xdr:row>18</xdr:row>
      <xdr:rowOff>8572</xdr:rowOff>
    </xdr:from>
    <xdr:to>
      <xdr:col>40</xdr:col>
      <xdr:colOff>0</xdr:colOff>
      <xdr:row>26</xdr:row>
      <xdr:rowOff>0</xdr:rowOff>
    </xdr:to>
    <xdr:graphicFrame macro="">
      <xdr:nvGraphicFramePr>
        <xdr:cNvPr id="8" name="Grafik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royonetimi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BA30"/>
  <sheetViews>
    <sheetView showGridLines="0" tabSelected="1" zoomScaleNormal="100" workbookViewId="0">
      <selection activeCell="S8" sqref="S8"/>
    </sheetView>
  </sheetViews>
  <sheetFormatPr defaultRowHeight="18" customHeight="1" x14ac:dyDescent="0.25"/>
  <cols>
    <col min="1" max="1" width="25" style="1" customWidth="1"/>
    <col min="2" max="4" width="5.7109375" style="1" customWidth="1"/>
    <col min="5" max="12" width="3.140625" style="1" customWidth="1"/>
    <col min="13" max="38" width="3.140625" customWidth="1"/>
    <col min="39" max="44" width="3.28515625" customWidth="1"/>
  </cols>
  <sheetData>
    <row r="1" spans="1:53" ht="18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53" ht="18" customHeight="1" x14ac:dyDescent="0.2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53" ht="7.15" customHeight="1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53" ht="15.75" hidden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3" s="2" customFormat="1" ht="119.25" customHeight="1" x14ac:dyDescent="0.25">
      <c r="A5" s="37" t="s">
        <v>20</v>
      </c>
      <c r="B5" s="38" t="s">
        <v>1</v>
      </c>
      <c r="C5" s="12" t="s">
        <v>16</v>
      </c>
      <c r="D5" s="12" t="s">
        <v>15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7" t="s">
        <v>31</v>
      </c>
      <c r="P5" s="27" t="s">
        <v>32</v>
      </c>
      <c r="Q5" s="27" t="s">
        <v>33</v>
      </c>
      <c r="R5" s="27" t="s">
        <v>34</v>
      </c>
      <c r="S5" s="27" t="s">
        <v>35</v>
      </c>
      <c r="T5" s="27" t="s">
        <v>36</v>
      </c>
      <c r="U5" s="27" t="s">
        <v>37</v>
      </c>
      <c r="V5" s="27" t="s">
        <v>38</v>
      </c>
      <c r="W5" s="27" t="s">
        <v>39</v>
      </c>
      <c r="X5" s="27" t="s">
        <v>40</v>
      </c>
      <c r="Y5" s="27" t="s">
        <v>41</v>
      </c>
      <c r="Z5" s="27" t="s">
        <v>42</v>
      </c>
      <c r="AA5" s="27" t="s">
        <v>43</v>
      </c>
      <c r="AB5" s="27" t="s">
        <v>44</v>
      </c>
      <c r="AC5" s="27" t="s">
        <v>45</v>
      </c>
      <c r="AD5" s="27" t="s">
        <v>46</v>
      </c>
      <c r="AE5" s="27" t="s">
        <v>47</v>
      </c>
      <c r="AF5" s="27" t="s">
        <v>48</v>
      </c>
      <c r="AG5" s="27" t="s">
        <v>49</v>
      </c>
      <c r="AH5" s="27" t="s">
        <v>50</v>
      </c>
      <c r="AI5" s="27" t="s">
        <v>51</v>
      </c>
      <c r="AJ5" s="27" t="s">
        <v>52</v>
      </c>
      <c r="AK5" s="27" t="s">
        <v>53</v>
      </c>
      <c r="AL5" s="27" t="s">
        <v>54</v>
      </c>
      <c r="AM5" s="27" t="s">
        <v>55</v>
      </c>
      <c r="AN5" s="27" t="s">
        <v>56</v>
      </c>
      <c r="AO5" s="27" t="s">
        <v>57</v>
      </c>
      <c r="AP5" s="27" t="s">
        <v>58</v>
      </c>
      <c r="AQ5" s="27" t="s">
        <v>59</v>
      </c>
      <c r="AR5" s="28" t="s">
        <v>60</v>
      </c>
      <c r="AU5" s="21" t="s">
        <v>70</v>
      </c>
      <c r="AV5" s="21"/>
      <c r="AW5" s="21"/>
      <c r="AX5" s="21"/>
      <c r="AY5" s="21"/>
      <c r="AZ5" s="21"/>
    </row>
    <row r="6" spans="1:53" s="2" customFormat="1" ht="24" customHeight="1" x14ac:dyDescent="0.25">
      <c r="A6" s="39" t="s">
        <v>61</v>
      </c>
      <c r="B6" s="40">
        <v>10</v>
      </c>
      <c r="C6" s="18">
        <f t="shared" ref="C6:C15" si="0">AVERAGE($E6:$AR6)</f>
        <v>5</v>
      </c>
      <c r="D6" s="8">
        <f>IF(B6="","",C6*100/B6)</f>
        <v>50</v>
      </c>
      <c r="E6" s="29">
        <v>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30"/>
      <c r="AT6" s="20" t="s">
        <v>64</v>
      </c>
      <c r="AU6" s="20"/>
      <c r="AV6" s="20"/>
      <c r="AW6" s="20"/>
      <c r="AX6" s="20"/>
      <c r="AY6" s="20"/>
      <c r="AZ6" s="20"/>
      <c r="BA6" s="20"/>
    </row>
    <row r="7" spans="1:53" s="2" customFormat="1" ht="24" customHeight="1" x14ac:dyDescent="0.25">
      <c r="A7" s="39" t="s">
        <v>62</v>
      </c>
      <c r="B7" s="40">
        <v>10</v>
      </c>
      <c r="C7" s="18">
        <f t="shared" si="0"/>
        <v>6</v>
      </c>
      <c r="D7" s="8">
        <f t="shared" ref="D7:D15" si="1">IF(B7="","",C7*100/B7)</f>
        <v>60</v>
      </c>
      <c r="E7" s="29">
        <v>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30"/>
      <c r="AT7" s="20" t="s">
        <v>65</v>
      </c>
      <c r="AU7" s="20"/>
      <c r="AV7" s="20"/>
      <c r="AW7" s="20"/>
      <c r="AX7" s="20"/>
      <c r="AY7" s="20"/>
      <c r="AZ7" s="20"/>
      <c r="BA7" s="20"/>
    </row>
    <row r="8" spans="1:53" ht="24" customHeight="1" x14ac:dyDescent="0.25">
      <c r="A8" s="39" t="s">
        <v>63</v>
      </c>
      <c r="B8" s="40">
        <v>10</v>
      </c>
      <c r="C8" s="18">
        <f t="shared" si="0"/>
        <v>7</v>
      </c>
      <c r="D8" s="8">
        <f t="shared" si="1"/>
        <v>70</v>
      </c>
      <c r="E8" s="29">
        <v>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1"/>
      <c r="AN8" s="31"/>
      <c r="AO8" s="31"/>
      <c r="AP8" s="31"/>
      <c r="AQ8" s="31"/>
      <c r="AR8" s="32"/>
      <c r="AT8" s="20" t="s">
        <v>66</v>
      </c>
      <c r="AU8" s="20"/>
      <c r="AV8" s="20"/>
      <c r="AW8" s="20"/>
      <c r="AX8" s="20"/>
      <c r="AY8" s="20"/>
      <c r="AZ8" s="20"/>
      <c r="BA8" s="20"/>
    </row>
    <row r="9" spans="1:53" ht="24" customHeight="1" x14ac:dyDescent="0.25">
      <c r="A9" s="39" t="s">
        <v>71</v>
      </c>
      <c r="B9" s="40">
        <v>10</v>
      </c>
      <c r="C9" s="18">
        <f t="shared" si="0"/>
        <v>9</v>
      </c>
      <c r="D9" s="8">
        <f t="shared" si="1"/>
        <v>90</v>
      </c>
      <c r="E9" s="29">
        <v>9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1"/>
      <c r="AN9" s="31"/>
      <c r="AO9" s="31"/>
      <c r="AP9" s="31"/>
      <c r="AQ9" s="31"/>
      <c r="AR9" s="32"/>
      <c r="AT9" s="20" t="s">
        <v>69</v>
      </c>
      <c r="AU9" s="20"/>
      <c r="AV9" s="20"/>
      <c r="AW9" s="20"/>
      <c r="AX9" s="20"/>
      <c r="AY9" s="20"/>
      <c r="AZ9" s="20"/>
      <c r="BA9" s="20"/>
    </row>
    <row r="10" spans="1:53" ht="24" customHeight="1" x14ac:dyDescent="0.25">
      <c r="A10" s="39" t="s">
        <v>72</v>
      </c>
      <c r="B10" s="40">
        <v>10</v>
      </c>
      <c r="C10" s="18">
        <f t="shared" si="0"/>
        <v>8</v>
      </c>
      <c r="D10" s="8">
        <f t="shared" si="1"/>
        <v>80</v>
      </c>
      <c r="E10" s="29">
        <v>8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1"/>
      <c r="AN10" s="31"/>
      <c r="AO10" s="31"/>
      <c r="AP10" s="31"/>
      <c r="AQ10" s="31"/>
      <c r="AR10" s="32"/>
      <c r="AT10" s="20" t="s">
        <v>67</v>
      </c>
      <c r="AU10" s="20"/>
      <c r="AV10" s="20"/>
      <c r="AW10" s="20"/>
      <c r="AX10" s="20"/>
      <c r="AY10" s="20"/>
      <c r="AZ10" s="20"/>
      <c r="BA10" s="20"/>
    </row>
    <row r="11" spans="1:53" ht="24" customHeight="1" x14ac:dyDescent="0.25">
      <c r="A11" s="39" t="s">
        <v>73</v>
      </c>
      <c r="B11" s="40">
        <v>10</v>
      </c>
      <c r="C11" s="18">
        <f t="shared" si="0"/>
        <v>8</v>
      </c>
      <c r="D11" s="8">
        <f t="shared" si="1"/>
        <v>80</v>
      </c>
      <c r="E11" s="29">
        <v>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31"/>
      <c r="AN11" s="31"/>
      <c r="AO11" s="31"/>
      <c r="AP11" s="31"/>
      <c r="AQ11" s="31"/>
      <c r="AR11" s="32"/>
    </row>
    <row r="12" spans="1:53" ht="24" customHeight="1" x14ac:dyDescent="0.25">
      <c r="A12" s="39" t="s">
        <v>74</v>
      </c>
      <c r="B12" s="40">
        <v>10</v>
      </c>
      <c r="C12" s="18">
        <f t="shared" si="0"/>
        <v>0</v>
      </c>
      <c r="D12" s="8">
        <f t="shared" si="1"/>
        <v>0</v>
      </c>
      <c r="E12" s="29"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1"/>
      <c r="AN12" s="31"/>
      <c r="AO12" s="31"/>
      <c r="AP12" s="31"/>
      <c r="AQ12" s="31"/>
      <c r="AR12" s="32"/>
      <c r="AT12" s="26" t="s">
        <v>68</v>
      </c>
      <c r="AU12" s="26"/>
      <c r="AV12" s="26"/>
      <c r="AW12" s="26"/>
      <c r="AX12" s="26"/>
      <c r="AY12" s="26"/>
      <c r="AZ12" s="26"/>
      <c r="BA12" s="26"/>
    </row>
    <row r="13" spans="1:53" ht="24" customHeight="1" x14ac:dyDescent="0.25">
      <c r="A13" s="39" t="s">
        <v>75</v>
      </c>
      <c r="B13" s="40">
        <v>10</v>
      </c>
      <c r="C13" s="18">
        <f t="shared" si="0"/>
        <v>5</v>
      </c>
      <c r="D13" s="8">
        <f t="shared" si="1"/>
        <v>50</v>
      </c>
      <c r="E13" s="29">
        <v>5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31"/>
      <c r="AN13" s="31"/>
      <c r="AO13" s="31"/>
      <c r="AP13" s="31"/>
      <c r="AQ13" s="31"/>
      <c r="AR13" s="32"/>
    </row>
    <row r="14" spans="1:53" ht="24" customHeight="1" x14ac:dyDescent="0.25">
      <c r="A14" s="39" t="s">
        <v>76</v>
      </c>
      <c r="B14" s="40">
        <v>10</v>
      </c>
      <c r="C14" s="18">
        <f t="shared" si="0"/>
        <v>8</v>
      </c>
      <c r="D14" s="8">
        <f t="shared" si="1"/>
        <v>80</v>
      </c>
      <c r="E14" s="29">
        <v>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31"/>
      <c r="AN14" s="31"/>
      <c r="AO14" s="31"/>
      <c r="AP14" s="31"/>
      <c r="AQ14" s="31"/>
      <c r="AR14" s="32"/>
    </row>
    <row r="15" spans="1:53" ht="24" customHeight="1" thickBot="1" x14ac:dyDescent="0.3">
      <c r="A15" s="41" t="s">
        <v>77</v>
      </c>
      <c r="B15" s="42">
        <v>10</v>
      </c>
      <c r="C15" s="19">
        <f t="shared" si="0"/>
        <v>7</v>
      </c>
      <c r="D15" s="10">
        <f t="shared" si="1"/>
        <v>70</v>
      </c>
      <c r="E15" s="33">
        <v>7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5"/>
    </row>
    <row r="16" spans="1:53" ht="0.6" customHeight="1" x14ac:dyDescent="0.25">
      <c r="A16"/>
      <c r="B16" s="9" t="e">
        <f>IF(#REF!="","",#REF!)</f>
        <v>#REF!</v>
      </c>
      <c r="C16"/>
      <c r="D16"/>
      <c r="E16"/>
      <c r="F16"/>
      <c r="G16"/>
      <c r="H16"/>
      <c r="I16"/>
      <c r="J16"/>
      <c r="K16"/>
      <c r="L1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44" s="6" customFormat="1" ht="18" customHeight="1" x14ac:dyDescent="0.25">
      <c r="A17" s="24" t="s">
        <v>7</v>
      </c>
      <c r="B17" s="24"/>
      <c r="C17" s="24"/>
      <c r="D17" s="24"/>
      <c r="E17" s="5">
        <f>IF(SUM(E6:E15)=0,"",SUM(E6:E15))</f>
        <v>63</v>
      </c>
      <c r="F17" s="5" t="str">
        <f t="shared" ref="F17:AR17" si="2">IF(SUM(F6:F15)=0,"",SUM(F6:F15))</f>
        <v/>
      </c>
      <c r="G17" s="5" t="str">
        <f t="shared" si="2"/>
        <v/>
      </c>
      <c r="H17" s="5" t="str">
        <f t="shared" si="2"/>
        <v/>
      </c>
      <c r="I17" s="5" t="str">
        <f t="shared" si="2"/>
        <v/>
      </c>
      <c r="J17" s="5" t="str">
        <f t="shared" si="2"/>
        <v/>
      </c>
      <c r="K17" s="5" t="str">
        <f t="shared" si="2"/>
        <v/>
      </c>
      <c r="L17" s="5" t="str">
        <f t="shared" si="2"/>
        <v/>
      </c>
      <c r="M17" s="5" t="str">
        <f t="shared" si="2"/>
        <v/>
      </c>
      <c r="N17" s="5" t="str">
        <f t="shared" si="2"/>
        <v/>
      </c>
      <c r="O17" s="5" t="str">
        <f t="shared" si="2"/>
        <v/>
      </c>
      <c r="P17" s="5" t="str">
        <f t="shared" si="2"/>
        <v/>
      </c>
      <c r="Q17" s="5" t="str">
        <f t="shared" si="2"/>
        <v/>
      </c>
      <c r="R17" s="5" t="str">
        <f t="shared" si="2"/>
        <v/>
      </c>
      <c r="S17" s="5" t="str">
        <f t="shared" si="2"/>
        <v/>
      </c>
      <c r="T17" s="5" t="str">
        <f t="shared" si="2"/>
        <v/>
      </c>
      <c r="U17" s="5" t="str">
        <f t="shared" si="2"/>
        <v/>
      </c>
      <c r="V17" s="5" t="str">
        <f t="shared" si="2"/>
        <v/>
      </c>
      <c r="W17" s="5" t="str">
        <f t="shared" si="2"/>
        <v/>
      </c>
      <c r="X17" s="5" t="str">
        <f t="shared" si="2"/>
        <v/>
      </c>
      <c r="Y17" s="5" t="str">
        <f t="shared" si="2"/>
        <v/>
      </c>
      <c r="Z17" s="5" t="str">
        <f t="shared" si="2"/>
        <v/>
      </c>
      <c r="AA17" s="5" t="str">
        <f t="shared" si="2"/>
        <v/>
      </c>
      <c r="AB17" s="5" t="str">
        <f t="shared" si="2"/>
        <v/>
      </c>
      <c r="AC17" s="5" t="str">
        <f t="shared" si="2"/>
        <v/>
      </c>
      <c r="AD17" s="5" t="str">
        <f t="shared" si="2"/>
        <v/>
      </c>
      <c r="AE17" s="5" t="str">
        <f t="shared" si="2"/>
        <v/>
      </c>
      <c r="AF17" s="5" t="str">
        <f t="shared" si="2"/>
        <v/>
      </c>
      <c r="AG17" s="5" t="str">
        <f t="shared" si="2"/>
        <v/>
      </c>
      <c r="AH17" s="5" t="str">
        <f t="shared" si="2"/>
        <v/>
      </c>
      <c r="AI17" s="5" t="str">
        <f t="shared" si="2"/>
        <v/>
      </c>
      <c r="AJ17" s="5" t="str">
        <f t="shared" si="2"/>
        <v/>
      </c>
      <c r="AK17" s="5" t="str">
        <f t="shared" si="2"/>
        <v/>
      </c>
      <c r="AL17" s="5" t="str">
        <f t="shared" si="2"/>
        <v/>
      </c>
      <c r="AM17" s="5" t="str">
        <f t="shared" si="2"/>
        <v/>
      </c>
      <c r="AN17" s="5" t="str">
        <f t="shared" si="2"/>
        <v/>
      </c>
      <c r="AO17" s="5" t="str">
        <f t="shared" si="2"/>
        <v/>
      </c>
      <c r="AP17" s="5" t="str">
        <f t="shared" si="2"/>
        <v/>
      </c>
      <c r="AQ17" s="5" t="str">
        <f t="shared" si="2"/>
        <v/>
      </c>
      <c r="AR17" s="5" t="str">
        <f t="shared" si="2"/>
        <v/>
      </c>
    </row>
    <row r="18" spans="1:44" ht="18" customHeight="1" x14ac:dyDescent="0.25">
      <c r="D18" s="7" t="s">
        <v>14</v>
      </c>
      <c r="E18" s="17">
        <f>IF(E17="",0,IF(E17&lt;50,1,IF(E17&lt;60,2,IF(E17&lt;70,3,IF(E17&lt;85,4,5)))))</f>
        <v>3</v>
      </c>
      <c r="F18" s="17">
        <f t="shared" ref="F18:AR18" si="3">IF(F17="",0,IF(F17&lt;50,1,IF(F17&lt;60,2,IF(F17&lt;70,3,IF(F17&lt;85,4,5)))))</f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  <c r="Q18" s="17">
        <f t="shared" si="3"/>
        <v>0</v>
      </c>
      <c r="R18" s="17">
        <f t="shared" si="3"/>
        <v>0</v>
      </c>
      <c r="S18" s="17">
        <f t="shared" si="3"/>
        <v>0</v>
      </c>
      <c r="T18" s="17">
        <f t="shared" si="3"/>
        <v>0</v>
      </c>
      <c r="U18" s="17">
        <f t="shared" si="3"/>
        <v>0</v>
      </c>
      <c r="V18" s="17">
        <f t="shared" si="3"/>
        <v>0</v>
      </c>
      <c r="W18" s="17">
        <f t="shared" si="3"/>
        <v>0</v>
      </c>
      <c r="X18" s="17">
        <f t="shared" si="3"/>
        <v>0</v>
      </c>
      <c r="Y18" s="17">
        <f t="shared" si="3"/>
        <v>0</v>
      </c>
      <c r="Z18" s="17">
        <f t="shared" si="3"/>
        <v>0</v>
      </c>
      <c r="AA18" s="17">
        <f t="shared" si="3"/>
        <v>0</v>
      </c>
      <c r="AB18" s="17">
        <f t="shared" si="3"/>
        <v>0</v>
      </c>
      <c r="AC18" s="17">
        <f t="shared" si="3"/>
        <v>0</v>
      </c>
      <c r="AD18" s="17">
        <f t="shared" si="3"/>
        <v>0</v>
      </c>
      <c r="AE18" s="17">
        <f t="shared" si="3"/>
        <v>0</v>
      </c>
      <c r="AF18" s="17">
        <f t="shared" si="3"/>
        <v>0</v>
      </c>
      <c r="AG18" s="17">
        <f t="shared" si="3"/>
        <v>0</v>
      </c>
      <c r="AH18" s="17">
        <f t="shared" si="3"/>
        <v>0</v>
      </c>
      <c r="AI18" s="17">
        <f t="shared" si="3"/>
        <v>0</v>
      </c>
      <c r="AJ18" s="17">
        <f t="shared" si="3"/>
        <v>0</v>
      </c>
      <c r="AK18" s="17">
        <f t="shared" si="3"/>
        <v>0</v>
      </c>
      <c r="AL18" s="17">
        <f t="shared" si="3"/>
        <v>0</v>
      </c>
      <c r="AM18" s="17">
        <f t="shared" si="3"/>
        <v>0</v>
      </c>
      <c r="AN18" s="17">
        <f t="shared" si="3"/>
        <v>0</v>
      </c>
      <c r="AO18" s="17">
        <f t="shared" si="3"/>
        <v>0</v>
      </c>
      <c r="AP18" s="17">
        <f t="shared" si="3"/>
        <v>0</v>
      </c>
      <c r="AQ18" s="17">
        <f t="shared" si="3"/>
        <v>0</v>
      </c>
      <c r="AR18" s="17">
        <f t="shared" si="3"/>
        <v>0</v>
      </c>
    </row>
    <row r="19" spans="1:44" ht="18" customHeight="1" x14ac:dyDescent="0.25">
      <c r="A19" s="23"/>
      <c r="B19" s="23"/>
      <c r="C19" s="23"/>
      <c r="D19" s="23"/>
      <c r="E19" s="23"/>
      <c r="T19" s="23"/>
      <c r="U19" s="23"/>
      <c r="V19" s="23"/>
      <c r="W19" s="23"/>
      <c r="X19" s="23"/>
    </row>
    <row r="20" spans="1:44" ht="18" customHeight="1" x14ac:dyDescent="0.25">
      <c r="A20" s="23"/>
      <c r="B20" s="23"/>
      <c r="C20" s="23"/>
      <c r="D20" s="23"/>
      <c r="E20" s="23"/>
      <c r="T20" s="23"/>
      <c r="U20" s="23"/>
      <c r="V20" s="23"/>
      <c r="W20" s="23"/>
      <c r="X20" s="23"/>
    </row>
    <row r="21" spans="1:44" ht="18" customHeight="1" x14ac:dyDescent="0.25">
      <c r="A21" s="13" t="s">
        <v>2</v>
      </c>
      <c r="B21" s="3" t="s">
        <v>6</v>
      </c>
      <c r="C21" s="4">
        <f>MAX($E$17:$AR$17)</f>
        <v>63</v>
      </c>
      <c r="T21" s="11"/>
      <c r="U21" s="14"/>
      <c r="V21" s="14"/>
      <c r="W21" s="15" t="s">
        <v>9</v>
      </c>
      <c r="X21" s="4" t="s">
        <v>6</v>
      </c>
      <c r="Y21" s="4">
        <f>COUNTIF(E18:AR18,5)</f>
        <v>0</v>
      </c>
    </row>
    <row r="22" spans="1:44" ht="18" customHeight="1" x14ac:dyDescent="0.25">
      <c r="A22" s="13" t="s">
        <v>3</v>
      </c>
      <c r="B22" s="3" t="s">
        <v>6</v>
      </c>
      <c r="C22" s="4">
        <f>MIN($E$17:$AR$17)</f>
        <v>63</v>
      </c>
      <c r="T22" s="11"/>
      <c r="U22" s="14"/>
      <c r="V22" s="14"/>
      <c r="W22" s="15" t="s">
        <v>10</v>
      </c>
      <c r="X22" s="4" t="s">
        <v>6</v>
      </c>
      <c r="Y22" s="4">
        <f>COUNTIF(E18:AR18,4)</f>
        <v>0</v>
      </c>
    </row>
    <row r="23" spans="1:44" ht="18" customHeight="1" x14ac:dyDescent="0.25">
      <c r="A23" s="13" t="s">
        <v>4</v>
      </c>
      <c r="B23" s="3" t="s">
        <v>6</v>
      </c>
      <c r="C23" s="4">
        <f>AVERAGE($E$17:$AR$17)</f>
        <v>63</v>
      </c>
      <c r="T23" s="11"/>
      <c r="U23" s="14"/>
      <c r="V23" s="14"/>
      <c r="W23" s="15" t="s">
        <v>11</v>
      </c>
      <c r="X23" s="4" t="s">
        <v>6</v>
      </c>
      <c r="Y23" s="4">
        <f>COUNTIF(E18:AR18,3)</f>
        <v>1</v>
      </c>
    </row>
    <row r="24" spans="1:44" ht="18" customHeight="1" x14ac:dyDescent="0.25">
      <c r="A24" s="13"/>
      <c r="B24" s="3"/>
      <c r="C24" s="4"/>
      <c r="T24" s="11"/>
      <c r="U24" s="14"/>
      <c r="V24" s="14"/>
      <c r="W24" s="15" t="s">
        <v>12</v>
      </c>
      <c r="X24" s="4" t="s">
        <v>6</v>
      </c>
      <c r="Y24" s="4">
        <f>COUNTIF(E18:AR18,2)</f>
        <v>0</v>
      </c>
    </row>
    <row r="25" spans="1:44" ht="18" customHeight="1" x14ac:dyDescent="0.25">
      <c r="A25" s="13" t="s">
        <v>8</v>
      </c>
      <c r="B25" s="3" t="s">
        <v>6</v>
      </c>
      <c r="C25" s="4">
        <f>COUNTIF($E$17:$AR$17,"&gt;=50")</f>
        <v>1</v>
      </c>
      <c r="T25" s="11"/>
      <c r="U25" s="14"/>
      <c r="V25" s="14"/>
      <c r="W25" s="15" t="s">
        <v>13</v>
      </c>
      <c r="X25" s="4" t="s">
        <v>6</v>
      </c>
      <c r="Y25" s="4">
        <f>COUNTIF(E18:AR18,1)</f>
        <v>0</v>
      </c>
    </row>
    <row r="26" spans="1:44" ht="18" customHeight="1" x14ac:dyDescent="0.25">
      <c r="A26" s="13" t="s">
        <v>5</v>
      </c>
      <c r="B26" s="3" t="s">
        <v>6</v>
      </c>
      <c r="C26" s="4">
        <f>COUNTIF($E$17:$AR$17,"&lt;50")</f>
        <v>0</v>
      </c>
      <c r="T26" s="22"/>
      <c r="U26" s="22"/>
      <c r="V26" s="22"/>
      <c r="W26" s="22"/>
      <c r="X26" s="22"/>
      <c r="Y26" s="3"/>
      <c r="Z26" s="4"/>
    </row>
    <row r="27" spans="1:44" s="11" customFormat="1" ht="18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44" s="11" customFormat="1" ht="18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AE28" s="43" t="s">
        <v>17</v>
      </c>
      <c r="AF28" s="43"/>
      <c r="AG28" s="43"/>
      <c r="AH28" s="43"/>
      <c r="AI28" s="43"/>
      <c r="AJ28" s="43"/>
      <c r="AK28" s="43" t="s">
        <v>18</v>
      </c>
      <c r="AL28" s="43"/>
      <c r="AM28" s="43"/>
      <c r="AN28" s="43"/>
      <c r="AO28" s="43"/>
    </row>
    <row r="29" spans="1:44" s="11" customFormat="1" ht="18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44" s="11" customFormat="1" ht="18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</sheetData>
  <sheetProtection sheet="1" objects="1" scenarios="1" formatCells="0" selectLockedCells="1"/>
  <protectedRanges>
    <protectedRange sqref="A1:AR3 A5:B15 C5:AR5 A17:D18 AO19:AR26 AE28 E6:AR15 A27:AD31 AK28 AE27:AF27 AE29:AF31 AG27:AJ31 AM27:XFC31 AK27:AL27 AK29:AL31" name="Aralık1"/>
  </protectedRanges>
  <mergeCells count="17">
    <mergeCell ref="A1:AR1"/>
    <mergeCell ref="T26:X26"/>
    <mergeCell ref="A19:E20"/>
    <mergeCell ref="A17:D17"/>
    <mergeCell ref="T19:X20"/>
    <mergeCell ref="A3:M3"/>
    <mergeCell ref="A4:M4"/>
    <mergeCell ref="AT10:BA10"/>
    <mergeCell ref="AE28:AJ28"/>
    <mergeCell ref="AK28:AO28"/>
    <mergeCell ref="AU5:AZ5"/>
    <mergeCell ref="A2:AR2"/>
    <mergeCell ref="AT12:BA12"/>
    <mergeCell ref="AT6:BA6"/>
    <mergeCell ref="AT7:BA7"/>
    <mergeCell ref="AT8:BA8"/>
    <mergeCell ref="AT9:BA9"/>
  </mergeCells>
  <conditionalFormatting sqref="D6:D15">
    <cfRule type="top10" dxfId="1" priority="1" percent="1" bottom="1" rank="1"/>
    <cfRule type="top10" dxfId="0" priority="2" percent="1" rank="1"/>
  </conditionalFormatting>
  <hyperlinks>
    <hyperlink ref="AT12" r:id="rId1"/>
  </hyperlinks>
  <pageMargins left="0.19685039370078741" right="0.19685039370078741" top="0.19685039370078741" bottom="0.19685039370078741" header="0.31496062992125984" footer="0.31496062992125984"/>
  <pageSetup paperSize="9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Puantaj</vt:lpstr>
      <vt:lpstr>Puantaj!Yazdırma_Alanı</vt:lpstr>
    </vt:vector>
  </TitlesOfParts>
  <Company>SolidShare.Net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P C</cp:lastModifiedBy>
  <cp:lastPrinted>2023-10-31T12:30:10Z</cp:lastPrinted>
  <dcterms:created xsi:type="dcterms:W3CDTF">2022-04-04T11:44:55Z</dcterms:created>
  <dcterms:modified xsi:type="dcterms:W3CDTF">2023-10-31T12:31:38Z</dcterms:modified>
</cp:coreProperties>
</file>